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45" windowWidth="19815" windowHeight="7665"/>
  </bookViews>
  <sheets>
    <sheet name="BS" sheetId="1" r:id="rId1"/>
  </sheets>
  <externalReferences>
    <externalReference r:id="rId2"/>
  </externalReferences>
  <definedNames>
    <definedName name="aShowDirectorMasterdata" localSheetId="0">BS!$G$93</definedName>
    <definedName name="_xlnm.Print_Area" localSheetId="0">BS!$A$1:$E$83</definedName>
  </definedNames>
  <calcPr calcId="124519"/>
</workbook>
</file>

<file path=xl/calcChain.xml><?xml version="1.0" encoding="utf-8"?>
<calcChain xmlns="http://schemas.openxmlformats.org/spreadsheetml/2006/main">
  <c r="D72" i="1"/>
  <c r="D74" s="1"/>
  <c r="D76" s="1"/>
  <c r="E67"/>
  <c r="E66"/>
  <c r="E72" s="1"/>
  <c r="D61"/>
  <c r="E55"/>
  <c r="E61" s="1"/>
  <c r="D50"/>
  <c r="E48"/>
  <c r="E47"/>
  <c r="E40"/>
  <c r="E42" s="1"/>
  <c r="D40"/>
  <c r="D42" s="1"/>
  <c r="D36"/>
  <c r="E27"/>
  <c r="D27"/>
  <c r="E50" l="1"/>
  <c r="E74" s="1"/>
  <c r="E76" s="1"/>
</calcChain>
</file>

<file path=xl/sharedStrings.xml><?xml version="1.0" encoding="utf-8"?>
<sst xmlns="http://schemas.openxmlformats.org/spreadsheetml/2006/main" count="66" uniqueCount="60">
  <si>
    <t>JYOTIRGAMYA ENTERPRISES LIMITED</t>
  </si>
  <si>
    <t>BALANCESHEET AS AT SEPTEMBER 30, 2019</t>
  </si>
  <si>
    <t>Balance Sheet as on 30.09.2019</t>
  </si>
  <si>
    <t>PARTICULARS</t>
  </si>
  <si>
    <t>NOTE</t>
  </si>
  <si>
    <t>As At</t>
  </si>
  <si>
    <t>NO.</t>
  </si>
  <si>
    <t>ASSETS</t>
  </si>
  <si>
    <t>Non Current Assets</t>
  </si>
  <si>
    <t>(a) Property, Plant and Equipment</t>
  </si>
  <si>
    <t>(b) Capital Work-in-Progress</t>
  </si>
  <si>
    <t>(c ) Intangible Assets</t>
  </si>
  <si>
    <t>Computers (3123)</t>
  </si>
  <si>
    <t>Furnitures &amp; Fixtures (7142)</t>
  </si>
  <si>
    <t>Freehold Plot (18005000)</t>
  </si>
  <si>
    <t>Vehicles ( 285659)</t>
  </si>
  <si>
    <t>(b) Financial Assets</t>
  </si>
  <si>
    <t>(i) Investments</t>
  </si>
  <si>
    <t>(ii) Loans</t>
  </si>
  <si>
    <t>(iii) Other Financial Assets</t>
  </si>
  <si>
    <t>(c) Income Tax Assets (Net)</t>
  </si>
  <si>
    <t>(g) Other Non - Current Assets</t>
  </si>
  <si>
    <t>Total Non - Current Assets</t>
  </si>
  <si>
    <t>Current Assets</t>
  </si>
  <si>
    <t>(a) Inventories</t>
  </si>
  <si>
    <t>(i) Trade Receivables</t>
  </si>
  <si>
    <t>(ii) Cash and Cash Equivalents</t>
  </si>
  <si>
    <t>(iv) Bank Balances other than above</t>
  </si>
  <si>
    <t>(iii) Loans &amp; Advances</t>
  </si>
  <si>
    <t>(vi) Other Financial Assets</t>
  </si>
  <si>
    <t>(d) Other Current Assets</t>
  </si>
  <si>
    <t>Total Current Assets</t>
  </si>
  <si>
    <t>Total Assets</t>
  </si>
  <si>
    <t>EQUITY AND LIABILITIES</t>
  </si>
  <si>
    <t>Equity</t>
  </si>
  <si>
    <t xml:space="preserve">(a) Equity Share Capital </t>
  </si>
  <si>
    <t>(b) Other Equity</t>
  </si>
  <si>
    <t>Total Equity</t>
  </si>
  <si>
    <t>LIABILITIES</t>
  </si>
  <si>
    <t>Non Current Liabilities</t>
  </si>
  <si>
    <t>(a) Financial Liabilities</t>
  </si>
  <si>
    <t>(i) Borrowings</t>
  </si>
  <si>
    <t>(ii) Other Financial Liabilities</t>
  </si>
  <si>
    <t>(b) Provisions</t>
  </si>
  <si>
    <t>(c ) Deferred tax Liabilities (Net)</t>
  </si>
  <si>
    <t>(d) Other Non - Current Liabilities</t>
  </si>
  <si>
    <t>Total Non Current Liabilities</t>
  </si>
  <si>
    <t>Current Liabilties</t>
  </si>
  <si>
    <t>(i) Trade Payables</t>
  </si>
  <si>
    <t>(b) Other Current Liabilities</t>
  </si>
  <si>
    <t>(c ) Provisions</t>
  </si>
  <si>
    <t>(d) Current Tax Liabilties (Net)</t>
  </si>
  <si>
    <t>Total Current Liabilities</t>
  </si>
  <si>
    <t>Total Equity and Liabilities</t>
  </si>
  <si>
    <t>See accompanying Notes forming a part of the financial statements</t>
  </si>
  <si>
    <t>1 to 9</t>
  </si>
  <si>
    <t>For Jyotirgamya Enterprises Limited</t>
  </si>
  <si>
    <t>Sahil Minhaj Khan</t>
  </si>
  <si>
    <t>(Managing Director)</t>
  </si>
  <si>
    <t>DIN: 06624897</t>
  </si>
</sst>
</file>

<file path=xl/styles.xml><?xml version="1.0" encoding="utf-8"?>
<styleSheet xmlns="http://schemas.openxmlformats.org/spreadsheetml/2006/main">
  <numFmts count="4">
    <numFmt numFmtId="43" formatCode="_(* #,##0.00_);_(* \(#,##0.00\);_(* &quot;-&quot;??_);_(@_)"/>
    <numFmt numFmtId="164" formatCode="_(* #,##0_);_(* \(#,##0\);_(* &quot;-&quot;??_);_(@_)"/>
    <numFmt numFmtId="165" formatCode="_-* #,##0.00_-;\-* #,##0.00_-;_-* &quot;-&quot;??_-;_-@_-"/>
    <numFmt numFmtId="166" formatCode="&quot;£&quot;#,##0;[Red]\-&quot;£&quot;#,##0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0"/>
      <name val="Arial"/>
      <family val="2"/>
    </font>
    <font>
      <sz val="11"/>
      <color indexed="8"/>
      <name val="Calibri"/>
      <family val="2"/>
    </font>
    <font>
      <b/>
      <sz val="20"/>
      <color theme="1"/>
      <name val="Times New Roman"/>
      <family val="1"/>
    </font>
    <font>
      <b/>
      <sz val="14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43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ill="0" applyBorder="0" applyAlignment="0" applyProtection="0"/>
  </cellStyleXfs>
  <cellXfs count="93">
    <xf numFmtId="0" fontId="0" fillId="0" borderId="0" xfId="0"/>
    <xf numFmtId="0" fontId="2" fillId="0" borderId="1" xfId="0" applyFont="1" applyBorder="1" applyAlignment="1"/>
    <xf numFmtId="0" fontId="2" fillId="0" borderId="0" xfId="0" applyFont="1" applyBorder="1" applyAlignment="1"/>
    <xf numFmtId="0" fontId="2" fillId="0" borderId="2" xfId="0" applyFont="1" applyBorder="1" applyAlignment="1"/>
    <xf numFmtId="0" fontId="3" fillId="0" borderId="0" xfId="0" applyFont="1"/>
    <xf numFmtId="0" fontId="2" fillId="0" borderId="3" xfId="0" applyFont="1" applyBorder="1" applyAlignment="1">
      <alignment horizontal="center"/>
    </xf>
    <xf numFmtId="0" fontId="2" fillId="0" borderId="4" xfId="0" applyFont="1" applyBorder="1" applyAlignment="1"/>
    <xf numFmtId="0" fontId="2" fillId="0" borderId="3" xfId="0" applyFont="1" applyBorder="1" applyAlignment="1"/>
    <xf numFmtId="0" fontId="3" fillId="0" borderId="3" xfId="0" applyFont="1" applyBorder="1"/>
    <xf numFmtId="0" fontId="2" fillId="0" borderId="0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6" xfId="0" applyFont="1" applyBorder="1" applyAlignment="1">
      <alignment horizontal="center" vertical="center"/>
    </xf>
    <xf numFmtId="15" fontId="2" fillId="0" borderId="6" xfId="0" applyNumberFormat="1" applyFont="1" applyFill="1" applyBorder="1" applyAlignment="1">
      <alignment horizontal="center"/>
    </xf>
    <xf numFmtId="15" fontId="2" fillId="0" borderId="0" xfId="0" applyNumberFormat="1" applyFont="1" applyBorder="1" applyAlignment="1">
      <alignment horizontal="center"/>
    </xf>
    <xf numFmtId="15" fontId="2" fillId="0" borderId="4" xfId="0" applyNumberFormat="1" applyFont="1" applyBorder="1" applyAlignment="1">
      <alignment horizontal="center"/>
    </xf>
    <xf numFmtId="0" fontId="3" fillId="0" borderId="7" xfId="0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164" fontId="3" fillId="0" borderId="0" xfId="1" applyNumberFormat="1" applyFont="1" applyBorder="1"/>
    <xf numFmtId="164" fontId="3" fillId="0" borderId="2" xfId="1" applyNumberFormat="1" applyFont="1" applyBorder="1"/>
    <xf numFmtId="0" fontId="3" fillId="0" borderId="6" xfId="0" applyFont="1" applyBorder="1" applyAlignment="1">
      <alignment horizontal="center" vertical="center"/>
    </xf>
    <xf numFmtId="164" fontId="3" fillId="0" borderId="4" xfId="1" applyNumberFormat="1" applyFont="1" applyBorder="1"/>
    <xf numFmtId="164" fontId="3" fillId="0" borderId="6" xfId="1" applyNumberFormat="1" applyFont="1" applyFill="1" applyBorder="1"/>
    <xf numFmtId="164" fontId="3" fillId="0" borderId="0" xfId="0" applyNumberFormat="1" applyFont="1"/>
    <xf numFmtId="0" fontId="3" fillId="0" borderId="10" xfId="0" applyFont="1" applyBorder="1" applyAlignment="1">
      <alignment horizontal="center" vertical="center"/>
    </xf>
    <xf numFmtId="164" fontId="2" fillId="0" borderId="10" xfId="1" applyNumberFormat="1" applyFont="1" applyFill="1" applyBorder="1"/>
    <xf numFmtId="164" fontId="2" fillId="0" borderId="0" xfId="1" applyNumberFormat="1" applyFont="1" applyBorder="1"/>
    <xf numFmtId="164" fontId="2" fillId="0" borderId="11" xfId="1" applyNumberFormat="1" applyFont="1" applyBorder="1"/>
    <xf numFmtId="164" fontId="3" fillId="0" borderId="0" xfId="1" applyNumberFormat="1" applyFont="1" applyFill="1" applyBorder="1"/>
    <xf numFmtId="164" fontId="3" fillId="0" borderId="0" xfId="1" applyNumberFormat="1" applyFont="1"/>
    <xf numFmtId="0" fontId="3" fillId="0" borderId="10" xfId="0" applyFont="1" applyFill="1" applyBorder="1" applyAlignment="1">
      <alignment horizontal="center" vertical="center"/>
    </xf>
    <xf numFmtId="164" fontId="2" fillId="0" borderId="12" xfId="1" applyNumberFormat="1" applyFont="1" applyFill="1" applyBorder="1"/>
    <xf numFmtId="164" fontId="2" fillId="0" borderId="13" xfId="1" applyNumberFormat="1" applyFont="1" applyBorder="1"/>
    <xf numFmtId="164" fontId="3" fillId="0" borderId="9" xfId="1" applyNumberFormat="1" applyFont="1" applyBorder="1"/>
    <xf numFmtId="0" fontId="3" fillId="0" borderId="0" xfId="0" applyFont="1" applyBorder="1"/>
    <xf numFmtId="0" fontId="3" fillId="0" borderId="0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4" xfId="0" applyFont="1" applyBorder="1"/>
    <xf numFmtId="0" fontId="2" fillId="0" borderId="0" xfId="0" applyFont="1" applyBorder="1"/>
    <xf numFmtId="0" fontId="3" fillId="0" borderId="0" xfId="0" applyFont="1" applyFill="1" applyBorder="1"/>
    <xf numFmtId="0" fontId="4" fillId="0" borderId="0" xfId="0" applyFont="1" applyBorder="1" applyAlignment="1">
      <alignment horizontal="left"/>
    </xf>
    <xf numFmtId="0" fontId="2" fillId="0" borderId="0" xfId="0" applyFont="1" applyBorder="1" applyAlignment="1">
      <alignment horizontal="right"/>
    </xf>
    <xf numFmtId="0" fontId="5" fillId="0" borderId="0" xfId="0" applyFont="1" applyBorder="1" applyAlignment="1">
      <alignment horizontal="left"/>
    </xf>
    <xf numFmtId="0" fontId="3" fillId="0" borderId="0" xfId="0" applyFont="1" applyBorder="1" applyAlignment="1">
      <alignment horizontal="right"/>
    </xf>
    <xf numFmtId="0" fontId="2" fillId="0" borderId="0" xfId="0" applyFont="1" applyFill="1" applyBorder="1"/>
    <xf numFmtId="0" fontId="4" fillId="0" borderId="0" xfId="0" applyFont="1" applyFill="1" applyBorder="1" applyAlignment="1">
      <alignment horizontal="right"/>
    </xf>
    <xf numFmtId="0" fontId="4" fillId="0" borderId="0" xfId="0" applyFont="1" applyBorder="1"/>
    <xf numFmtId="0" fontId="5" fillId="0" borderId="0" xfId="0" applyFont="1" applyFill="1" applyBorder="1" applyAlignment="1">
      <alignment horizontal="right"/>
    </xf>
    <xf numFmtId="0" fontId="3" fillId="0" borderId="0" xfId="0" applyFont="1" applyFill="1" applyBorder="1" applyAlignment="1">
      <alignment horizontal="right"/>
    </xf>
    <xf numFmtId="0" fontId="2" fillId="0" borderId="0" xfId="0" applyFont="1" applyFill="1" applyBorder="1" applyAlignment="1">
      <alignment horizontal="right"/>
    </xf>
    <xf numFmtId="0" fontId="3" fillId="0" borderId="8" xfId="0" applyFont="1" applyBorder="1"/>
    <xf numFmtId="0" fontId="3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 vertical="center"/>
    </xf>
    <xf numFmtId="0" fontId="2" fillId="0" borderId="15" xfId="0" applyFont="1" applyFill="1" applyBorder="1" applyAlignment="1">
      <alignment horizontal="center"/>
    </xf>
    <xf numFmtId="0" fontId="2" fillId="0" borderId="16" xfId="0" applyFont="1" applyFill="1" applyBorder="1" applyAlignment="1">
      <alignment horizontal="center"/>
    </xf>
    <xf numFmtId="0" fontId="2" fillId="0" borderId="17" xfId="0" applyFont="1" applyBorder="1" applyAlignment="1">
      <alignment horizontal="center"/>
    </xf>
    <xf numFmtId="15" fontId="2" fillId="0" borderId="18" xfId="0" applyNumberFormat="1" applyFont="1" applyFill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20" xfId="0" applyFont="1" applyFill="1" applyBorder="1" applyAlignment="1">
      <alignment horizontal="center"/>
    </xf>
    <xf numFmtId="0" fontId="2" fillId="0" borderId="21" xfId="0" applyFont="1" applyBorder="1"/>
    <xf numFmtId="164" fontId="3" fillId="0" borderId="22" xfId="1" applyNumberFormat="1" applyFont="1" applyFill="1" applyBorder="1"/>
    <xf numFmtId="0" fontId="2" fillId="0" borderId="17" xfId="0" applyFont="1" applyBorder="1"/>
    <xf numFmtId="164" fontId="3" fillId="0" borderId="18" xfId="1" applyNumberFormat="1" applyFont="1" applyFill="1" applyBorder="1"/>
    <xf numFmtId="0" fontId="3" fillId="0" borderId="17" xfId="0" applyFont="1" applyBorder="1"/>
    <xf numFmtId="0" fontId="3" fillId="0" borderId="17" xfId="0" applyFont="1" applyBorder="1" applyAlignment="1">
      <alignment horizontal="center"/>
    </xf>
    <xf numFmtId="0" fontId="3" fillId="0" borderId="17" xfId="0" applyFont="1" applyBorder="1" applyAlignment="1">
      <alignment horizontal="left" indent="2"/>
    </xf>
    <xf numFmtId="0" fontId="3" fillId="0" borderId="17" xfId="0" applyFont="1" applyBorder="1" applyAlignment="1">
      <alignment horizontal="left"/>
    </xf>
    <xf numFmtId="0" fontId="2" fillId="0" borderId="23" xfId="0" applyFont="1" applyBorder="1" applyAlignment="1">
      <alignment horizontal="left"/>
    </xf>
    <xf numFmtId="164" fontId="2" fillId="0" borderId="24" xfId="1" applyNumberFormat="1" applyFont="1" applyFill="1" applyBorder="1"/>
    <xf numFmtId="0" fontId="2" fillId="0" borderId="17" xfId="0" applyFont="1" applyBorder="1" applyAlignment="1">
      <alignment horizontal="left"/>
    </xf>
    <xf numFmtId="0" fontId="3" fillId="0" borderId="17" xfId="0" applyFont="1" applyFill="1" applyBorder="1" applyAlignment="1">
      <alignment horizontal="left" indent="2"/>
    </xf>
    <xf numFmtId="0" fontId="2" fillId="0" borderId="23" xfId="0" applyFont="1" applyBorder="1"/>
    <xf numFmtId="164" fontId="2" fillId="0" borderId="25" xfId="1" applyNumberFormat="1" applyFont="1" applyFill="1" applyBorder="1"/>
    <xf numFmtId="0" fontId="3" fillId="0" borderId="19" xfId="0" applyFont="1" applyBorder="1"/>
    <xf numFmtId="164" fontId="3" fillId="0" borderId="20" xfId="1" applyNumberFormat="1" applyFont="1" applyFill="1" applyBorder="1"/>
    <xf numFmtId="0" fontId="3" fillId="0" borderId="18" xfId="0" applyFont="1" applyFill="1" applyBorder="1" applyAlignment="1">
      <alignment horizontal="center" vertical="center"/>
    </xf>
    <xf numFmtId="0" fontId="3" fillId="0" borderId="26" xfId="0" applyFont="1" applyBorder="1" applyAlignment="1">
      <alignment wrapText="1"/>
    </xf>
    <xf numFmtId="2" fontId="3" fillId="0" borderId="27" xfId="0" applyNumberFormat="1" applyFont="1" applyBorder="1" applyAlignment="1">
      <alignment horizontal="center" vertical="center"/>
    </xf>
    <xf numFmtId="164" fontId="3" fillId="0" borderId="27" xfId="1" applyNumberFormat="1" applyFont="1" applyBorder="1"/>
    <xf numFmtId="164" fontId="3" fillId="0" borderId="28" xfId="1" applyNumberFormat="1" applyFont="1" applyBorder="1"/>
    <xf numFmtId="0" fontId="8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right" vertical="center"/>
    </xf>
    <xf numFmtId="0" fontId="9" fillId="0" borderId="0" xfId="0" applyFont="1" applyAlignment="1">
      <alignment horizontal="right"/>
    </xf>
    <xf numFmtId="0" fontId="8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9" fillId="0" borderId="0" xfId="0" applyFont="1" applyBorder="1" applyAlignment="1">
      <alignment horizontal="right" vertical="center"/>
    </xf>
  </cellXfs>
  <cellStyles count="9">
    <cellStyle name="Comma" xfId="1" builtinId="3"/>
    <cellStyle name="Comma 10" xfId="2"/>
    <cellStyle name="Comma 2" xfId="3"/>
    <cellStyle name="Comma 3" xfId="4"/>
    <cellStyle name="Comma 3 3" xfId="5"/>
    <cellStyle name="Normal" xfId="0" builtinId="0"/>
    <cellStyle name="Normal 10" xfId="6"/>
    <cellStyle name="Normal 2" xfId="7"/>
    <cellStyle name="Percent 3" xfId="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JEL_IndAs%20September%202019%20-%20Copy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BS"/>
      <sheetName val="PL"/>
      <sheetName val="CFS"/>
      <sheetName val="SC"/>
      <sheetName val="Reserve"/>
      <sheetName val="SOCE"/>
      <sheetName val="PL Schedules"/>
      <sheetName val="BS Schedules"/>
      <sheetName val="PPE"/>
      <sheetName val="Sheet1"/>
    </sheetNames>
    <sheetDataSet>
      <sheetData sheetId="0"/>
      <sheetData sheetId="1"/>
      <sheetData sheetId="2"/>
      <sheetData sheetId="3">
        <row r="16">
          <cell r="E16">
            <v>25474000</v>
          </cell>
        </row>
      </sheetData>
      <sheetData sheetId="4">
        <row r="70">
          <cell r="E70">
            <v>7367355.1700000018</v>
          </cell>
        </row>
      </sheetData>
      <sheetData sheetId="5"/>
      <sheetData sheetId="6"/>
      <sheetData sheetId="7">
        <row r="98">
          <cell r="C98">
            <v>240913.45</v>
          </cell>
        </row>
        <row r="109">
          <cell r="C109">
            <v>2497315</v>
          </cell>
        </row>
        <row r="120">
          <cell r="C120">
            <v>4933318.01</v>
          </cell>
        </row>
      </sheetData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94"/>
  <sheetViews>
    <sheetView tabSelected="1" view="pageBreakPreview" topLeftCell="B1" zoomScaleSheetLayoutView="100" workbookViewId="0">
      <selection activeCell="D16" sqref="D16"/>
    </sheetView>
  </sheetViews>
  <sheetFormatPr defaultRowHeight="15"/>
  <cols>
    <col min="1" max="1" width="0" style="4" hidden="1" customWidth="1"/>
    <col min="2" max="2" width="41.140625" style="4" bestFit="1" customWidth="1"/>
    <col min="3" max="3" width="7.140625" style="52" bestFit="1" customWidth="1"/>
    <col min="4" max="4" width="22.42578125" style="52" customWidth="1"/>
    <col min="5" max="5" width="24.42578125" style="53" customWidth="1"/>
    <col min="6" max="7" width="21.85546875" style="4" customWidth="1"/>
    <col min="8" max="8" width="21.85546875" style="4" hidden="1" customWidth="1"/>
    <col min="9" max="12" width="11.5703125" style="4" bestFit="1" customWidth="1"/>
    <col min="13" max="13" width="14" style="4" bestFit="1" customWidth="1"/>
    <col min="14" max="16384" width="9.140625" style="4"/>
  </cols>
  <sheetData>
    <row r="1" spans="1:8" ht="25.5">
      <c r="A1" s="1" t="s">
        <v>0</v>
      </c>
      <c r="B1" s="89"/>
      <c r="C1" s="89"/>
      <c r="D1" s="89"/>
      <c r="E1" s="89"/>
      <c r="F1" s="2"/>
      <c r="G1" s="2"/>
      <c r="H1" s="3"/>
    </row>
    <row r="2" spans="1:8" ht="25.5">
      <c r="A2" s="7"/>
      <c r="B2" s="83"/>
      <c r="C2" s="83"/>
      <c r="D2" s="83"/>
      <c r="E2" s="83"/>
      <c r="F2" s="2"/>
      <c r="G2" s="2"/>
      <c r="H2" s="6"/>
    </row>
    <row r="3" spans="1:8" ht="25.5">
      <c r="A3" s="7"/>
      <c r="B3" s="83"/>
      <c r="C3" s="83"/>
      <c r="D3" s="83"/>
      <c r="E3" s="83"/>
      <c r="F3" s="2"/>
      <c r="G3" s="2"/>
      <c r="H3" s="6"/>
    </row>
    <row r="4" spans="1:8" ht="25.5">
      <c r="A4" s="7"/>
      <c r="B4" s="83"/>
      <c r="C4" s="83"/>
      <c r="D4" s="83"/>
      <c r="E4" s="83"/>
      <c r="F4" s="2"/>
      <c r="G4" s="2"/>
      <c r="H4" s="6"/>
    </row>
    <row r="5" spans="1:8" ht="25.5">
      <c r="A5" s="7"/>
      <c r="B5" s="88"/>
      <c r="C5" s="88"/>
      <c r="D5" s="88"/>
      <c r="E5" s="88"/>
      <c r="F5" s="2"/>
      <c r="G5" s="2"/>
      <c r="H5" s="6"/>
    </row>
    <row r="6" spans="1:8" ht="27.75" customHeight="1">
      <c r="A6" s="5"/>
      <c r="B6" s="90"/>
      <c r="C6" s="90"/>
      <c r="D6" s="90"/>
      <c r="E6" s="90"/>
      <c r="F6" s="2"/>
      <c r="G6" s="2"/>
      <c r="H6" s="6"/>
    </row>
    <row r="7" spans="1:8" ht="15.75" thickBot="1">
      <c r="A7" s="7" t="s">
        <v>1</v>
      </c>
      <c r="B7" s="91" t="s">
        <v>2</v>
      </c>
      <c r="C7" s="91"/>
      <c r="D7" s="91"/>
      <c r="E7" s="91"/>
      <c r="F7" s="2"/>
      <c r="G7" s="2"/>
      <c r="H7" s="6"/>
    </row>
    <row r="8" spans="1:8">
      <c r="A8" s="8"/>
      <c r="B8" s="54" t="s">
        <v>3</v>
      </c>
      <c r="C8" s="55" t="s">
        <v>4</v>
      </c>
      <c r="D8" s="56" t="s">
        <v>5</v>
      </c>
      <c r="E8" s="57" t="s">
        <v>5</v>
      </c>
      <c r="F8" s="9"/>
      <c r="G8" s="9"/>
      <c r="H8" s="10"/>
    </row>
    <row r="9" spans="1:8">
      <c r="A9" s="8"/>
      <c r="B9" s="58"/>
      <c r="C9" s="11" t="s">
        <v>6</v>
      </c>
      <c r="D9" s="12">
        <v>43738</v>
      </c>
      <c r="E9" s="59">
        <v>43555</v>
      </c>
      <c r="F9" s="13"/>
      <c r="G9" s="13"/>
      <c r="H9" s="14"/>
    </row>
    <row r="10" spans="1:8">
      <c r="A10" s="8"/>
      <c r="B10" s="60"/>
      <c r="C10" s="15"/>
      <c r="D10" s="15"/>
      <c r="E10" s="61"/>
      <c r="F10" s="16"/>
      <c r="G10" s="16"/>
      <c r="H10" s="17"/>
    </row>
    <row r="11" spans="1:8">
      <c r="A11" s="8"/>
      <c r="B11" s="62" t="s">
        <v>7</v>
      </c>
      <c r="C11" s="18"/>
      <c r="D11" s="18"/>
      <c r="E11" s="63"/>
      <c r="F11" s="19"/>
      <c r="G11" s="19"/>
      <c r="H11" s="20"/>
    </row>
    <row r="12" spans="1:8">
      <c r="A12" s="8"/>
      <c r="B12" s="64" t="s">
        <v>8</v>
      </c>
      <c r="C12" s="21"/>
      <c r="D12" s="21"/>
      <c r="E12" s="65"/>
      <c r="F12" s="19"/>
      <c r="G12" s="19"/>
      <c r="H12" s="22"/>
    </row>
    <row r="13" spans="1:8">
      <c r="A13" s="8"/>
      <c r="B13" s="66" t="s">
        <v>9</v>
      </c>
      <c r="C13" s="21">
        <v>10</v>
      </c>
      <c r="D13" s="23">
        <v>18300924</v>
      </c>
      <c r="E13" s="65">
        <v>18357116</v>
      </c>
      <c r="F13" s="19"/>
      <c r="G13" s="19"/>
      <c r="H13" s="22"/>
    </row>
    <row r="14" spans="1:8" hidden="1">
      <c r="A14" s="8"/>
      <c r="B14" s="66" t="s">
        <v>10</v>
      </c>
      <c r="C14" s="21"/>
      <c r="D14" s="23"/>
      <c r="E14" s="65"/>
      <c r="F14" s="19"/>
      <c r="G14" s="19"/>
      <c r="H14" s="22"/>
    </row>
    <row r="15" spans="1:8" hidden="1">
      <c r="A15" s="8"/>
      <c r="B15" s="66" t="s">
        <v>11</v>
      </c>
      <c r="C15" s="21"/>
      <c r="D15" s="23"/>
      <c r="E15" s="65"/>
      <c r="F15" s="19"/>
      <c r="G15" s="19"/>
      <c r="H15" s="22"/>
    </row>
    <row r="16" spans="1:8">
      <c r="A16" s="8"/>
      <c r="B16" s="67" t="s">
        <v>12</v>
      </c>
      <c r="C16" s="21"/>
      <c r="D16" s="23"/>
      <c r="E16" s="65"/>
      <c r="F16" s="19"/>
      <c r="G16" s="19"/>
      <c r="H16" s="22"/>
    </row>
    <row r="17" spans="1:12">
      <c r="A17" s="8"/>
      <c r="B17" s="67" t="s">
        <v>13</v>
      </c>
      <c r="C17" s="21"/>
      <c r="D17" s="23"/>
      <c r="E17" s="65"/>
      <c r="F17" s="19"/>
      <c r="G17" s="19"/>
      <c r="H17" s="22"/>
    </row>
    <row r="18" spans="1:12">
      <c r="A18" s="8"/>
      <c r="B18" s="67" t="s">
        <v>14</v>
      </c>
      <c r="C18" s="21"/>
      <c r="D18" s="23"/>
      <c r="E18" s="65"/>
      <c r="F18" s="19"/>
      <c r="G18" s="19"/>
      <c r="H18" s="22"/>
    </row>
    <row r="19" spans="1:12">
      <c r="A19" s="8"/>
      <c r="B19" s="67" t="s">
        <v>15</v>
      </c>
      <c r="C19" s="21"/>
      <c r="D19" s="23"/>
      <c r="E19" s="65"/>
      <c r="F19" s="19"/>
      <c r="G19" s="19"/>
      <c r="H19" s="22"/>
    </row>
    <row r="20" spans="1:12">
      <c r="A20" s="8"/>
      <c r="B20" s="66" t="s">
        <v>16</v>
      </c>
      <c r="C20" s="21"/>
      <c r="D20" s="23"/>
      <c r="E20" s="65"/>
      <c r="F20" s="19"/>
      <c r="G20" s="19"/>
      <c r="H20" s="22"/>
    </row>
    <row r="21" spans="1:12">
      <c r="A21" s="8"/>
      <c r="B21" s="68" t="s">
        <v>17</v>
      </c>
      <c r="C21" s="21">
        <v>11</v>
      </c>
      <c r="D21" s="23">
        <v>3846187.5</v>
      </c>
      <c r="E21" s="65">
        <v>4715625</v>
      </c>
      <c r="F21" s="19"/>
      <c r="G21" s="19"/>
      <c r="H21" s="22"/>
      <c r="L21" s="24"/>
    </row>
    <row r="22" spans="1:12">
      <c r="A22" s="8"/>
      <c r="B22" s="68" t="s">
        <v>18</v>
      </c>
      <c r="C22" s="21">
        <v>12</v>
      </c>
      <c r="D22" s="23"/>
      <c r="E22" s="65">
        <v>10812000</v>
      </c>
      <c r="F22" s="19"/>
      <c r="G22" s="19"/>
      <c r="H22" s="22"/>
      <c r="K22" s="24"/>
      <c r="L22" s="24"/>
    </row>
    <row r="23" spans="1:12" hidden="1">
      <c r="A23" s="8"/>
      <c r="B23" s="68" t="s">
        <v>19</v>
      </c>
      <c r="C23" s="21"/>
      <c r="D23" s="23"/>
      <c r="E23" s="65"/>
      <c r="F23" s="19"/>
      <c r="G23" s="19"/>
      <c r="H23" s="22"/>
    </row>
    <row r="24" spans="1:12">
      <c r="A24" s="8"/>
      <c r="B24" s="69" t="s">
        <v>20</v>
      </c>
      <c r="C24" s="21">
        <v>13</v>
      </c>
      <c r="D24" s="23">
        <v>0</v>
      </c>
      <c r="E24" s="65">
        <v>121794</v>
      </c>
      <c r="F24" s="19"/>
      <c r="G24" s="19"/>
      <c r="H24" s="22"/>
      <c r="L24" s="24"/>
    </row>
    <row r="25" spans="1:12" hidden="1">
      <c r="A25" s="8"/>
      <c r="B25" s="69" t="s">
        <v>21</v>
      </c>
      <c r="C25" s="21"/>
      <c r="D25" s="21"/>
      <c r="E25" s="65"/>
      <c r="F25" s="19"/>
      <c r="G25" s="19"/>
      <c r="H25" s="22"/>
    </row>
    <row r="26" spans="1:12" hidden="1">
      <c r="A26" s="8"/>
      <c r="B26" s="69"/>
      <c r="C26" s="21"/>
      <c r="D26" s="21"/>
      <c r="E26" s="65"/>
      <c r="F26" s="19"/>
      <c r="G26" s="19"/>
      <c r="H26" s="22"/>
    </row>
    <row r="27" spans="1:12">
      <c r="A27" s="8"/>
      <c r="B27" s="70" t="s">
        <v>22</v>
      </c>
      <c r="C27" s="25"/>
      <c r="D27" s="26">
        <f>SUM(D13:D26)</f>
        <v>22147111.5</v>
      </c>
      <c r="E27" s="71">
        <f>SUM(E13:E26)</f>
        <v>34006535</v>
      </c>
      <c r="F27" s="27"/>
      <c r="G27" s="27"/>
      <c r="H27" s="28"/>
    </row>
    <row r="28" spans="1:12">
      <c r="A28" s="8"/>
      <c r="B28" s="69"/>
      <c r="C28" s="21"/>
      <c r="D28" s="21"/>
      <c r="E28" s="65"/>
      <c r="F28" s="19"/>
      <c r="G28" s="19"/>
      <c r="H28" s="22"/>
    </row>
    <row r="29" spans="1:12">
      <c r="A29" s="8"/>
      <c r="B29" s="72" t="s">
        <v>23</v>
      </c>
      <c r="C29" s="21"/>
      <c r="D29" s="21"/>
      <c r="E29" s="65"/>
      <c r="F29" s="19"/>
      <c r="G29" s="19"/>
      <c r="H29" s="22"/>
      <c r="L29" s="24"/>
    </row>
    <row r="30" spans="1:12">
      <c r="A30" s="8"/>
      <c r="B30" s="69" t="s">
        <v>24</v>
      </c>
      <c r="C30" s="21">
        <v>14</v>
      </c>
      <c r="D30" s="23">
        <v>245600</v>
      </c>
      <c r="E30" s="65">
        <v>245600</v>
      </c>
      <c r="F30" s="29"/>
      <c r="G30" s="19"/>
      <c r="H30" s="22"/>
      <c r="L30" s="24"/>
    </row>
    <row r="31" spans="1:12">
      <c r="A31" s="8"/>
      <c r="B31" s="69" t="s">
        <v>16</v>
      </c>
      <c r="C31" s="21"/>
      <c r="D31" s="23"/>
      <c r="E31" s="65"/>
      <c r="F31" s="19"/>
      <c r="G31" s="19"/>
      <c r="H31" s="22"/>
    </row>
    <row r="32" spans="1:12" hidden="1">
      <c r="A32" s="8"/>
      <c r="B32" s="68" t="s">
        <v>17</v>
      </c>
      <c r="C32" s="21"/>
      <c r="D32" s="23"/>
      <c r="E32" s="65"/>
      <c r="F32" s="19"/>
      <c r="G32" s="19"/>
      <c r="H32" s="22"/>
    </row>
    <row r="33" spans="1:13">
      <c r="A33" s="8"/>
      <c r="B33" s="73" t="s">
        <v>25</v>
      </c>
      <c r="C33" s="21">
        <v>15</v>
      </c>
      <c r="D33" s="23">
        <v>3408250.27</v>
      </c>
      <c r="E33" s="65">
        <v>3395256.27</v>
      </c>
      <c r="F33" s="19"/>
      <c r="G33" s="19"/>
      <c r="H33" s="22"/>
      <c r="I33" s="24"/>
      <c r="L33" s="24"/>
    </row>
    <row r="34" spans="1:13">
      <c r="A34" s="8"/>
      <c r="B34" s="73" t="s">
        <v>26</v>
      </c>
      <c r="C34" s="21">
        <v>16</v>
      </c>
      <c r="D34" s="23">
        <v>193627.08</v>
      </c>
      <c r="E34" s="65">
        <v>814563.08</v>
      </c>
      <c r="F34" s="19"/>
      <c r="G34" s="19"/>
      <c r="H34" s="22"/>
      <c r="I34" s="24"/>
    </row>
    <row r="35" spans="1:13" hidden="1">
      <c r="A35" s="8"/>
      <c r="B35" s="73" t="s">
        <v>27</v>
      </c>
      <c r="C35" s="21"/>
      <c r="D35" s="23"/>
      <c r="E35" s="65"/>
      <c r="F35" s="19"/>
      <c r="G35" s="19"/>
      <c r="H35" s="22"/>
    </row>
    <row r="36" spans="1:13">
      <c r="A36" s="8"/>
      <c r="B36" s="73" t="s">
        <v>28</v>
      </c>
      <c r="C36" s="21">
        <v>17</v>
      </c>
      <c r="D36" s="23">
        <f>25636+13007611.5+125448+184265</f>
        <v>13342960.5</v>
      </c>
      <c r="E36" s="65">
        <v>2050947.5</v>
      </c>
      <c r="F36" s="19"/>
      <c r="G36" s="19"/>
      <c r="H36" s="22"/>
      <c r="I36" s="24"/>
    </row>
    <row r="37" spans="1:13" hidden="1">
      <c r="A37" s="8"/>
      <c r="B37" s="68" t="s">
        <v>29</v>
      </c>
      <c r="C37" s="21"/>
      <c r="D37" s="21"/>
      <c r="E37" s="65"/>
      <c r="F37" s="19"/>
      <c r="G37" s="19"/>
      <c r="H37" s="22"/>
    </row>
    <row r="38" spans="1:13" hidden="1">
      <c r="A38" s="8"/>
      <c r="B38" s="69" t="s">
        <v>30</v>
      </c>
      <c r="C38" s="21"/>
      <c r="D38" s="21"/>
      <c r="E38" s="65"/>
      <c r="F38" s="19"/>
      <c r="G38" s="19"/>
      <c r="H38" s="22"/>
    </row>
    <row r="39" spans="1:13" hidden="1">
      <c r="A39" s="8"/>
      <c r="B39" s="66"/>
      <c r="C39" s="21"/>
      <c r="D39" s="21"/>
      <c r="E39" s="65"/>
      <c r="F39" s="19"/>
      <c r="G39" s="19"/>
      <c r="H39" s="22"/>
    </row>
    <row r="40" spans="1:13">
      <c r="A40" s="8"/>
      <c r="B40" s="70" t="s">
        <v>31</v>
      </c>
      <c r="C40" s="25"/>
      <c r="D40" s="26">
        <f>SUM(D30:D36)</f>
        <v>17190437.850000001</v>
      </c>
      <c r="E40" s="71">
        <f>SUM(E30:E36)</f>
        <v>6506366.8499999996</v>
      </c>
      <c r="F40" s="27"/>
      <c r="G40" s="27"/>
      <c r="H40" s="28"/>
      <c r="L40" s="24"/>
    </row>
    <row r="41" spans="1:13">
      <c r="A41" s="8"/>
      <c r="B41" s="66"/>
      <c r="C41" s="21"/>
      <c r="D41" s="21"/>
      <c r="E41" s="65"/>
      <c r="F41" s="19"/>
      <c r="G41" s="19"/>
      <c r="H41" s="22"/>
      <c r="I41" s="30"/>
      <c r="J41" s="30"/>
      <c r="K41" s="30"/>
      <c r="L41" s="30"/>
      <c r="M41" s="30"/>
    </row>
    <row r="42" spans="1:13" ht="15.75" thickBot="1">
      <c r="A42" s="8"/>
      <c r="B42" s="74" t="s">
        <v>32</v>
      </c>
      <c r="C42" s="31"/>
      <c r="D42" s="32">
        <f>D40+D27</f>
        <v>39337549.350000001</v>
      </c>
      <c r="E42" s="75">
        <f>E40+E27</f>
        <v>40512901.850000001</v>
      </c>
      <c r="F42" s="27"/>
      <c r="G42" s="27"/>
      <c r="H42" s="33"/>
      <c r="K42" s="24"/>
    </row>
    <row r="43" spans="1:13" ht="15.75" thickTop="1">
      <c r="A43" s="8"/>
      <c r="B43" s="66"/>
      <c r="C43" s="21"/>
      <c r="D43" s="21"/>
      <c r="E43" s="65"/>
      <c r="F43" s="19"/>
      <c r="G43" s="19"/>
      <c r="H43" s="22"/>
    </row>
    <row r="44" spans="1:13">
      <c r="A44" s="8"/>
      <c r="B44" s="76"/>
      <c r="C44" s="15"/>
      <c r="D44" s="15"/>
      <c r="E44" s="77"/>
      <c r="F44" s="19"/>
      <c r="G44" s="19"/>
      <c r="H44" s="34"/>
    </row>
    <row r="45" spans="1:13">
      <c r="A45" s="8"/>
      <c r="B45" s="62" t="s">
        <v>33</v>
      </c>
      <c r="C45" s="18"/>
      <c r="D45" s="18"/>
      <c r="E45" s="63"/>
      <c r="F45" s="19"/>
      <c r="G45" s="19"/>
      <c r="H45" s="20"/>
    </row>
    <row r="46" spans="1:13">
      <c r="A46" s="8"/>
      <c r="B46" s="64" t="s">
        <v>34</v>
      </c>
      <c r="C46" s="21"/>
      <c r="D46" s="21"/>
      <c r="E46" s="65"/>
      <c r="F46" s="19"/>
      <c r="G46" s="19"/>
      <c r="H46" s="22"/>
    </row>
    <row r="47" spans="1:13">
      <c r="A47" s="8"/>
      <c r="B47" s="66" t="s">
        <v>35</v>
      </c>
      <c r="C47" s="21">
        <v>18</v>
      </c>
      <c r="D47" s="23">
        <v>33362684</v>
      </c>
      <c r="E47" s="65">
        <f>[1]SC!E16</f>
        <v>25474000</v>
      </c>
      <c r="F47" s="19"/>
      <c r="G47" s="19"/>
      <c r="H47" s="22"/>
    </row>
    <row r="48" spans="1:13">
      <c r="A48" s="8"/>
      <c r="B48" s="66" t="s">
        <v>36</v>
      </c>
      <c r="C48" s="21">
        <v>19</v>
      </c>
      <c r="D48" s="23">
        <v>-362317</v>
      </c>
      <c r="E48" s="65">
        <f>[1]Reserve!E70</f>
        <v>7367355.1700000018</v>
      </c>
      <c r="F48" s="19"/>
      <c r="G48" s="19"/>
      <c r="H48" s="22"/>
    </row>
    <row r="49" spans="1:8" hidden="1">
      <c r="A49" s="8"/>
      <c r="B49" s="66"/>
      <c r="C49" s="21"/>
      <c r="D49" s="21"/>
      <c r="E49" s="65"/>
      <c r="F49" s="19"/>
      <c r="G49" s="19"/>
      <c r="H49" s="22"/>
    </row>
    <row r="50" spans="1:8">
      <c r="A50" s="8"/>
      <c r="B50" s="74" t="s">
        <v>37</v>
      </c>
      <c r="C50" s="25"/>
      <c r="D50" s="26">
        <f>+D47+D48</f>
        <v>33000367</v>
      </c>
      <c r="E50" s="71">
        <f>E47+E48</f>
        <v>32841355.170000002</v>
      </c>
      <c r="F50" s="27"/>
      <c r="G50" s="27"/>
      <c r="H50" s="28"/>
    </row>
    <row r="51" spans="1:8">
      <c r="A51" s="8"/>
      <c r="B51" s="66"/>
      <c r="C51" s="21"/>
      <c r="D51" s="21"/>
      <c r="E51" s="65"/>
      <c r="F51" s="19"/>
      <c r="G51" s="19"/>
      <c r="H51" s="22"/>
    </row>
    <row r="52" spans="1:8">
      <c r="A52" s="8"/>
      <c r="B52" s="64" t="s">
        <v>38</v>
      </c>
      <c r="C52" s="21"/>
      <c r="D52" s="21"/>
      <c r="E52" s="65"/>
      <c r="F52" s="19"/>
      <c r="G52" s="19"/>
      <c r="H52" s="22"/>
    </row>
    <row r="53" spans="1:8">
      <c r="A53" s="8"/>
      <c r="B53" s="64" t="s">
        <v>39</v>
      </c>
      <c r="C53" s="21"/>
      <c r="D53" s="21"/>
      <c r="E53" s="65"/>
      <c r="F53" s="19"/>
      <c r="G53" s="19"/>
      <c r="H53" s="22"/>
    </row>
    <row r="54" spans="1:8">
      <c r="A54" s="8"/>
      <c r="B54" s="66" t="s">
        <v>40</v>
      </c>
      <c r="C54" s="21"/>
      <c r="D54" s="21"/>
      <c r="E54" s="65"/>
      <c r="F54" s="19"/>
      <c r="G54" s="19"/>
      <c r="H54" s="22"/>
    </row>
    <row r="55" spans="1:8">
      <c r="A55" s="8"/>
      <c r="B55" s="68" t="s">
        <v>41</v>
      </c>
      <c r="C55" s="21">
        <v>20</v>
      </c>
      <c r="D55" s="23">
        <v>873183.45</v>
      </c>
      <c r="E55" s="65">
        <f>'[1]BS Schedules'!C98</f>
        <v>240913.45</v>
      </c>
      <c r="F55" s="19"/>
      <c r="G55" s="19"/>
      <c r="H55" s="22"/>
    </row>
    <row r="56" spans="1:8" hidden="1">
      <c r="A56" s="8"/>
      <c r="B56" s="68" t="s">
        <v>42</v>
      </c>
      <c r="C56" s="21"/>
      <c r="D56" s="21"/>
      <c r="E56" s="65"/>
      <c r="F56" s="19"/>
      <c r="G56" s="19"/>
      <c r="H56" s="22"/>
    </row>
    <row r="57" spans="1:8" hidden="1">
      <c r="A57" s="8"/>
      <c r="B57" s="66" t="s">
        <v>43</v>
      </c>
      <c r="C57" s="21"/>
      <c r="D57" s="21"/>
      <c r="E57" s="65"/>
      <c r="F57" s="19"/>
      <c r="G57" s="19"/>
      <c r="H57" s="22"/>
    </row>
    <row r="58" spans="1:8" hidden="1">
      <c r="A58" s="8"/>
      <c r="B58" s="66" t="s">
        <v>44</v>
      </c>
      <c r="C58" s="21"/>
      <c r="D58" s="21"/>
      <c r="E58" s="65"/>
      <c r="F58" s="19"/>
      <c r="G58" s="19"/>
      <c r="H58" s="22"/>
    </row>
    <row r="59" spans="1:8" hidden="1">
      <c r="A59" s="8"/>
      <c r="B59" s="66" t="s">
        <v>45</v>
      </c>
      <c r="C59" s="21"/>
      <c r="D59" s="21"/>
      <c r="E59" s="65"/>
      <c r="F59" s="19"/>
      <c r="G59" s="19"/>
      <c r="H59" s="22"/>
    </row>
    <row r="60" spans="1:8" hidden="1">
      <c r="A60" s="8"/>
      <c r="B60" s="66"/>
      <c r="C60" s="21"/>
      <c r="D60" s="21"/>
      <c r="E60" s="65"/>
      <c r="F60" s="19"/>
      <c r="G60" s="19"/>
      <c r="H60" s="22"/>
    </row>
    <row r="61" spans="1:8">
      <c r="A61" s="8"/>
      <c r="B61" s="74" t="s">
        <v>46</v>
      </c>
      <c r="C61" s="25"/>
      <c r="D61" s="26">
        <f>SUM(D54:D60)</f>
        <v>873183.45</v>
      </c>
      <c r="E61" s="71">
        <f>SUM(E54:E60)</f>
        <v>240913.45</v>
      </c>
      <c r="F61" s="27"/>
      <c r="G61" s="27"/>
      <c r="H61" s="28"/>
    </row>
    <row r="62" spans="1:8">
      <c r="A62" s="8"/>
      <c r="B62" s="66"/>
      <c r="C62" s="21"/>
      <c r="D62" s="21"/>
      <c r="E62" s="65"/>
      <c r="F62" s="19"/>
      <c r="G62" s="19"/>
      <c r="H62" s="22"/>
    </row>
    <row r="63" spans="1:8">
      <c r="A63" s="8"/>
      <c r="B63" s="64" t="s">
        <v>47</v>
      </c>
      <c r="C63" s="21"/>
      <c r="D63" s="21"/>
      <c r="E63" s="65"/>
      <c r="F63" s="19"/>
      <c r="G63" s="19"/>
      <c r="H63" s="22"/>
    </row>
    <row r="64" spans="1:8">
      <c r="A64" s="8"/>
      <c r="B64" s="66" t="s">
        <v>40</v>
      </c>
      <c r="C64" s="21"/>
      <c r="D64" s="21"/>
      <c r="E64" s="65"/>
      <c r="F64" s="19"/>
      <c r="G64" s="19"/>
      <c r="H64" s="22"/>
    </row>
    <row r="65" spans="1:11" hidden="1">
      <c r="A65" s="8"/>
      <c r="B65" s="68" t="s">
        <v>41</v>
      </c>
      <c r="C65" s="21"/>
      <c r="D65" s="21"/>
      <c r="E65" s="65"/>
      <c r="F65" s="19"/>
      <c r="G65" s="19"/>
      <c r="H65" s="22"/>
    </row>
    <row r="66" spans="1:11">
      <c r="A66" s="8"/>
      <c r="B66" s="68" t="s">
        <v>48</v>
      </c>
      <c r="C66" s="21">
        <v>21</v>
      </c>
      <c r="D66" s="23">
        <v>2479345</v>
      </c>
      <c r="E66" s="65">
        <f>'[1]BS Schedules'!C109</f>
        <v>2497315</v>
      </c>
      <c r="F66" s="19"/>
      <c r="G66" s="19"/>
      <c r="H66" s="22"/>
    </row>
    <row r="67" spans="1:11">
      <c r="A67" s="8"/>
      <c r="B67" s="68" t="s">
        <v>42</v>
      </c>
      <c r="C67" s="21">
        <v>22</v>
      </c>
      <c r="D67" s="23">
        <v>2984654</v>
      </c>
      <c r="E67" s="65">
        <f>'[1]BS Schedules'!C120</f>
        <v>4933318.01</v>
      </c>
      <c r="F67" s="19"/>
      <c r="G67" s="19"/>
      <c r="H67" s="22"/>
    </row>
    <row r="68" spans="1:11" hidden="1">
      <c r="A68" s="8"/>
      <c r="B68" s="69" t="s">
        <v>49</v>
      </c>
      <c r="C68" s="21"/>
      <c r="D68" s="21"/>
      <c r="E68" s="65"/>
      <c r="F68" s="19"/>
      <c r="G68" s="19"/>
      <c r="H68" s="22"/>
    </row>
    <row r="69" spans="1:11" hidden="1">
      <c r="A69" s="8"/>
      <c r="B69" s="69" t="s">
        <v>50</v>
      </c>
      <c r="C69" s="21"/>
      <c r="D69" s="21"/>
      <c r="E69" s="65"/>
      <c r="F69" s="19"/>
      <c r="G69" s="19"/>
      <c r="H69" s="22"/>
    </row>
    <row r="70" spans="1:11" hidden="1">
      <c r="A70" s="8"/>
      <c r="B70" s="69" t="s">
        <v>51</v>
      </c>
      <c r="C70" s="21"/>
      <c r="D70" s="21"/>
      <c r="E70" s="65"/>
      <c r="F70" s="19"/>
      <c r="G70" s="19"/>
      <c r="H70" s="22"/>
    </row>
    <row r="71" spans="1:11" hidden="1">
      <c r="A71" s="8"/>
      <c r="B71" s="66"/>
      <c r="C71" s="21"/>
      <c r="D71" s="21"/>
      <c r="E71" s="65"/>
      <c r="F71" s="19"/>
      <c r="G71" s="19"/>
      <c r="H71" s="22"/>
    </row>
    <row r="72" spans="1:11">
      <c r="A72" s="8"/>
      <c r="B72" s="74" t="s">
        <v>52</v>
      </c>
      <c r="C72" s="25"/>
      <c r="D72" s="26">
        <f>SUM(D64:D71)</f>
        <v>5463999</v>
      </c>
      <c r="E72" s="71">
        <f>SUM(E64:E71)</f>
        <v>7430633.0099999998</v>
      </c>
      <c r="F72" s="27"/>
      <c r="G72" s="27"/>
      <c r="H72" s="28"/>
      <c r="I72" s="24"/>
    </row>
    <row r="73" spans="1:11">
      <c r="A73" s="8"/>
      <c r="B73" s="66"/>
      <c r="C73" s="21"/>
      <c r="D73" s="21"/>
      <c r="E73" s="65"/>
      <c r="F73" s="19"/>
      <c r="G73" s="19"/>
      <c r="H73" s="22"/>
    </row>
    <row r="74" spans="1:11" ht="15.75" thickBot="1">
      <c r="A74" s="8"/>
      <c r="B74" s="74" t="s">
        <v>53</v>
      </c>
      <c r="C74" s="25"/>
      <c r="D74" s="32">
        <f>D72+D61+D50</f>
        <v>39337549.450000003</v>
      </c>
      <c r="E74" s="75">
        <f>E72+E61+E50</f>
        <v>40512901.630000003</v>
      </c>
      <c r="F74" s="27"/>
      <c r="G74" s="27"/>
      <c r="H74" s="33"/>
      <c r="K74" s="24"/>
    </row>
    <row r="75" spans="1:11" ht="15.75" thickTop="1">
      <c r="A75" s="8"/>
      <c r="B75" s="66"/>
      <c r="C75" s="21"/>
      <c r="D75" s="21"/>
      <c r="E75" s="78"/>
      <c r="F75" s="19"/>
      <c r="G75" s="19"/>
      <c r="H75" s="22"/>
    </row>
    <row r="76" spans="1:11" ht="30.75" thickBot="1">
      <c r="A76" s="8"/>
      <c r="B76" s="79" t="s">
        <v>54</v>
      </c>
      <c r="C76" s="80" t="s">
        <v>55</v>
      </c>
      <c r="D76" s="81">
        <f>D74-D42</f>
        <v>0.10000000149011612</v>
      </c>
      <c r="E76" s="82">
        <f>E74-E42</f>
        <v>-0.2199999988079071</v>
      </c>
      <c r="F76" s="19"/>
      <c r="G76" s="19"/>
      <c r="H76" s="34"/>
    </row>
    <row r="77" spans="1:11">
      <c r="A77" s="8"/>
      <c r="B77" s="35"/>
      <c r="C77" s="36"/>
      <c r="D77" s="36"/>
      <c r="E77" s="37"/>
      <c r="F77" s="35"/>
      <c r="G77" s="35"/>
      <c r="H77" s="38"/>
    </row>
    <row r="78" spans="1:11" ht="18.75">
      <c r="A78" s="8"/>
      <c r="B78" s="35"/>
      <c r="C78" s="36"/>
      <c r="D78" s="92" t="s">
        <v>56</v>
      </c>
      <c r="E78" s="92"/>
      <c r="F78" s="35"/>
      <c r="G78" s="35"/>
      <c r="H78" s="35"/>
      <c r="I78" s="35"/>
    </row>
    <row r="79" spans="1:11" ht="18.75">
      <c r="A79" s="8"/>
      <c r="B79" s="35"/>
      <c r="C79" s="36"/>
      <c r="D79" s="84"/>
      <c r="E79" s="85"/>
      <c r="F79" s="91"/>
      <c r="G79" s="91"/>
      <c r="H79" s="91"/>
      <c r="I79" s="35"/>
    </row>
    <row r="80" spans="1:11" ht="18.75">
      <c r="A80" s="8"/>
      <c r="B80" s="35"/>
      <c r="C80" s="36"/>
      <c r="D80" s="84"/>
      <c r="E80" s="85"/>
      <c r="F80" s="9"/>
      <c r="G80" s="9"/>
      <c r="H80" s="9"/>
      <c r="I80" s="35"/>
    </row>
    <row r="81" spans="1:9" ht="18.75">
      <c r="A81" s="8"/>
      <c r="B81" s="39"/>
      <c r="C81" s="36"/>
      <c r="D81" s="84"/>
      <c r="E81" s="86" t="s">
        <v>57</v>
      </c>
      <c r="F81" s="91"/>
      <c r="G81" s="91"/>
      <c r="H81" s="91"/>
      <c r="I81" s="35"/>
    </row>
    <row r="82" spans="1:9" ht="18.75">
      <c r="A82" s="8"/>
      <c r="B82" s="39"/>
      <c r="C82" s="36"/>
      <c r="D82" s="84"/>
      <c r="E82" s="86" t="s">
        <v>58</v>
      </c>
      <c r="F82" s="35"/>
      <c r="G82" s="35"/>
      <c r="H82" s="35"/>
      <c r="I82" s="35"/>
    </row>
    <row r="83" spans="1:9" ht="18.75">
      <c r="A83" s="8"/>
      <c r="B83" s="40"/>
      <c r="C83" s="36"/>
      <c r="D83" s="84"/>
      <c r="E83" s="87" t="s">
        <v>59</v>
      </c>
      <c r="F83" s="35"/>
      <c r="G83" s="35"/>
      <c r="H83" s="35"/>
      <c r="I83" s="35"/>
    </row>
    <row r="84" spans="1:9">
      <c r="A84" s="8"/>
      <c r="B84" s="40"/>
      <c r="C84" s="36"/>
      <c r="D84" s="36"/>
      <c r="E84" s="37"/>
      <c r="F84" s="35"/>
      <c r="G84" s="35"/>
      <c r="H84" s="35"/>
      <c r="I84" s="35"/>
    </row>
    <row r="85" spans="1:9">
      <c r="A85" s="8"/>
      <c r="B85" s="40"/>
      <c r="C85" s="36"/>
      <c r="D85" s="36"/>
      <c r="E85" s="37"/>
      <c r="F85" s="35"/>
      <c r="G85" s="35"/>
      <c r="H85" s="35"/>
      <c r="I85" s="35"/>
    </row>
    <row r="86" spans="1:9">
      <c r="A86" s="8"/>
      <c r="B86" s="40"/>
      <c r="C86" s="36"/>
      <c r="D86" s="36"/>
      <c r="E86" s="37"/>
      <c r="F86" s="41"/>
      <c r="G86" s="41"/>
      <c r="H86" s="42"/>
      <c r="I86" s="35"/>
    </row>
    <row r="87" spans="1:9">
      <c r="A87" s="8"/>
      <c r="B87" s="40"/>
      <c r="C87" s="36"/>
      <c r="D87" s="36"/>
      <c r="E87" s="37"/>
      <c r="F87" s="43"/>
      <c r="G87" s="43"/>
      <c r="H87" s="44"/>
      <c r="I87" s="35"/>
    </row>
    <row r="88" spans="1:9">
      <c r="A88" s="8"/>
      <c r="B88" s="45"/>
      <c r="C88" s="36"/>
      <c r="D88" s="36"/>
      <c r="E88" s="37"/>
      <c r="F88" s="43"/>
      <c r="G88" s="43"/>
      <c r="H88" s="44"/>
      <c r="I88" s="35"/>
    </row>
    <row r="89" spans="1:9">
      <c r="A89" s="8"/>
      <c r="B89" s="40"/>
      <c r="C89" s="36"/>
      <c r="D89" s="36"/>
      <c r="E89" s="37"/>
      <c r="F89" s="35"/>
      <c r="G89" s="35"/>
      <c r="H89" s="35"/>
      <c r="I89" s="35"/>
    </row>
    <row r="90" spans="1:9">
      <c r="A90" s="8"/>
      <c r="B90" s="40"/>
      <c r="C90" s="36"/>
      <c r="D90" s="36"/>
      <c r="E90" s="37"/>
      <c r="F90" s="35"/>
      <c r="G90" s="35"/>
      <c r="H90" s="35"/>
      <c r="I90" s="35"/>
    </row>
    <row r="91" spans="1:9">
      <c r="A91" s="8"/>
      <c r="B91" s="35"/>
      <c r="C91" s="36"/>
      <c r="D91" s="36"/>
      <c r="E91" s="37"/>
      <c r="F91" s="46"/>
      <c r="G91" s="47"/>
      <c r="H91" s="35"/>
      <c r="I91" s="35"/>
    </row>
    <row r="92" spans="1:9">
      <c r="A92" s="8"/>
      <c r="B92" s="35"/>
      <c r="C92" s="36"/>
      <c r="D92" s="36"/>
      <c r="E92" s="37"/>
      <c r="F92" s="48"/>
      <c r="G92" s="49"/>
      <c r="H92" s="50"/>
      <c r="I92" s="35"/>
    </row>
    <row r="93" spans="1:9">
      <c r="A93" s="8"/>
      <c r="B93" s="35"/>
      <c r="C93" s="36"/>
      <c r="D93" s="36"/>
      <c r="E93" s="37"/>
      <c r="F93" s="35"/>
      <c r="G93" s="43"/>
      <c r="H93" s="49"/>
      <c r="I93" s="35"/>
    </row>
    <row r="94" spans="1:9">
      <c r="A94" s="51"/>
      <c r="B94" s="35"/>
      <c r="C94" s="36"/>
      <c r="D94" s="36"/>
      <c r="E94" s="37"/>
      <c r="F94" s="35"/>
      <c r="G94" s="35"/>
      <c r="H94" s="35"/>
      <c r="I94" s="35"/>
    </row>
  </sheetData>
  <mergeCells count="6">
    <mergeCell ref="B1:E1"/>
    <mergeCell ref="B6:E6"/>
    <mergeCell ref="B7:E7"/>
    <mergeCell ref="F79:H79"/>
    <mergeCell ref="F81:H81"/>
    <mergeCell ref="D78:E78"/>
  </mergeCells>
  <pageMargins left="0.7" right="1.67" top="0.75" bottom="0.75" header="0.3" footer="0.3"/>
  <pageSetup scale="6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BS</vt:lpstr>
      <vt:lpstr>BS!aShowDirectorMasterdata</vt:lpstr>
      <vt:lpstr>BS!Print_Area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SANCHIT</cp:lastModifiedBy>
  <cp:lastPrinted>2020-01-08T12:08:40Z</cp:lastPrinted>
  <dcterms:created xsi:type="dcterms:W3CDTF">2019-12-18T14:27:36Z</dcterms:created>
  <dcterms:modified xsi:type="dcterms:W3CDTF">2020-01-08T12:09:20Z</dcterms:modified>
</cp:coreProperties>
</file>